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ujas\AppData\Local\Box\Box Edit\Documents\xv7QaqVYj0m8HKA+zgG+ZQ==\"/>
    </mc:Choice>
  </mc:AlternateContent>
  <xr:revisionPtr revIDLastSave="0" documentId="13_ncr:1_{471BE5A0-31D7-48CE-8A4E-384D90F04181}" xr6:coauthVersionLast="47" xr6:coauthVersionMax="47" xr10:uidLastSave="{00000000-0000-0000-0000-000000000000}"/>
  <bookViews>
    <workbookView xWindow="20370" yWindow="-120" windowWidth="24240" windowHeight="13020" xr2:uid="{46D57DB6-47A8-48AE-970A-CD3050D5FB4B}"/>
  </bookViews>
  <sheets>
    <sheet name="Directions" sheetId="1" r:id="rId1"/>
    <sheet name="Workload Capacity Calculator" sheetId="5" r:id="rId2"/>
    <sheet name="Caseload Capacity Calculator v1" sheetId="2" state="hidden" r:id="rId3"/>
    <sheet name="List"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5" l="1" a="1"/>
  <c r="D28" i="5" s="1"/>
  <c r="D27" i="5" a="1"/>
  <c r="D27" i="5" s="1"/>
  <c r="D26" i="5" a="1"/>
  <c r="D26" i="5" s="1"/>
  <c r="D25" i="5" a="1"/>
  <c r="D25" i="5" s="1"/>
  <c r="D24" i="5" a="1"/>
  <c r="D24" i="5" s="1"/>
  <c r="D23" i="5" a="1"/>
  <c r="D23" i="5" s="1"/>
  <c r="D22" i="5" a="1"/>
  <c r="D22" i="5" s="1"/>
  <c r="D21" i="5" a="1"/>
  <c r="D21" i="5" s="1"/>
  <c r="D20" i="5" a="1"/>
  <c r="D20" i="5" s="1"/>
  <c r="D19" i="5" a="1"/>
  <c r="D19" i="5" s="1"/>
  <c r="D18" i="5" a="1"/>
  <c r="D18" i="5" s="1"/>
  <c r="D17" i="5" a="1"/>
  <c r="D17" i="5" s="1"/>
  <c r="D16" i="5" a="1"/>
  <c r="D16" i="5" s="1"/>
  <c r="D15" i="5" a="1"/>
  <c r="D15" i="5" s="1"/>
  <c r="D14" i="5" a="1"/>
  <c r="D14" i="5" s="1"/>
  <c r="D13" i="5" a="1"/>
  <c r="D13" i="5" s="1"/>
  <c r="D7" i="5"/>
  <c r="D6" i="5"/>
  <c r="D5" i="5"/>
  <c r="D19" i="1" a="1"/>
  <c r="D19" i="1" s="1"/>
  <c r="D22" i="1" a="1"/>
  <c r="D22" i="1" s="1"/>
  <c r="D12" i="1"/>
  <c r="D11" i="1"/>
  <c r="D29" i="5" l="1"/>
  <c r="D8" i="5"/>
  <c r="D20" i="1" a="1"/>
  <c r="D20" i="1" s="1"/>
  <c r="D21" i="1" a="1"/>
  <c r="D21" i="1" s="1"/>
  <c r="D23" i="1" a="1"/>
  <c r="D23" i="1" s="1"/>
  <c r="D24" i="1" a="1"/>
  <c r="D24" i="1" s="1"/>
  <c r="D25" i="1" a="1"/>
  <c r="D25" i="1" s="1"/>
  <c r="D26" i="1" a="1"/>
  <c r="D26" i="1" s="1"/>
  <c r="D27" i="1" a="1"/>
  <c r="D27" i="1" s="1"/>
  <c r="D28" i="1" a="1"/>
  <c r="D28" i="1" s="1"/>
  <c r="D29" i="1" a="1"/>
  <c r="D29" i="1" s="1"/>
  <c r="D30" i="1" a="1"/>
  <c r="D30" i="1" s="1"/>
  <c r="D31" i="1" a="1"/>
  <c r="D31" i="1" s="1"/>
  <c r="D32" i="1" a="1"/>
  <c r="D32" i="1" s="1"/>
  <c r="D33" i="1" a="1"/>
  <c r="D33" i="1" s="1"/>
  <c r="D18" i="1" a="1"/>
  <c r="D18" i="1" s="1"/>
  <c r="D10" i="1"/>
  <c r="B28" i="2"/>
  <c r="B11" i="2"/>
  <c r="B8" i="2"/>
  <c r="D30" i="5" l="1"/>
  <c r="D13" i="1"/>
  <c r="D34" i="1"/>
  <c r="D35" i="1" s="1"/>
  <c r="B2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<sst xmlns="http://schemas.openxmlformats.org/spreadsheetml/2006/main" count="136" uniqueCount="72">
  <si>
    <t>Caseload Capacity Calculator</t>
  </si>
  <si>
    <t>1:1 CLIENT MEETINGS</t>
  </si>
  <si>
    <t>Activity</t>
  </si>
  <si>
    <t>How many clients do you see in that timeframe?</t>
  </si>
  <si>
    <t>How long are the appointments in minutes?</t>
  </si>
  <si>
    <t>Average Hours Per Week (Automatically Calculated)</t>
  </si>
  <si>
    <r>
      <rPr>
        <b/>
        <sz val="11"/>
        <color theme="1"/>
        <rFont val="Aptos Narrow"/>
        <family val="2"/>
        <scheme val="minor"/>
      </rPr>
      <t>Weekly</t>
    </r>
    <r>
      <rPr>
        <sz val="11"/>
        <color theme="1"/>
        <rFont val="Aptos Narrow"/>
        <family val="2"/>
        <scheme val="minor"/>
      </rPr>
      <t xml:space="preserve"> 1:1 appointments</t>
    </r>
  </si>
  <si>
    <t>Mohamed typically has seven weekly appointments with clients that last 60 minutes.</t>
  </si>
  <si>
    <r>
      <rPr>
        <b/>
        <sz val="11"/>
        <color theme="1"/>
        <rFont val="Aptos Narrow"/>
        <family val="2"/>
        <scheme val="minor"/>
      </rPr>
      <t>Bi-weekly</t>
    </r>
    <r>
      <rPr>
        <sz val="11"/>
        <color theme="1"/>
        <rFont val="Aptos Narrow"/>
        <family val="2"/>
        <scheme val="minor"/>
      </rPr>
      <t xml:space="preserve"> 1:1 appointments</t>
    </r>
  </si>
  <si>
    <t>Mohamed typically has three clients he sees twice per month. These appointments last 60 minutes.</t>
  </si>
  <si>
    <r>
      <rPr>
        <b/>
        <sz val="11"/>
        <color theme="1"/>
        <rFont val="Aptos Narrow"/>
        <family val="2"/>
        <scheme val="minor"/>
      </rPr>
      <t>Monthly</t>
    </r>
    <r>
      <rPr>
        <sz val="11"/>
        <color theme="1"/>
        <rFont val="Aptos Narrow"/>
        <family val="2"/>
        <scheme val="minor"/>
      </rPr>
      <t xml:space="preserve"> 1:1 appointments</t>
    </r>
  </si>
  <si>
    <t>He has six clients that he sees on a monthly basis. Their appointments also last 60 minutes.</t>
  </si>
  <si>
    <t>Average Number of 1:1 client hours per week</t>
  </si>
  <si>
    <t>ADDITIONAL ACTIVITIES</t>
  </si>
  <si>
    <t>Do you do this weekly, biweekly, or monthly?</t>
  </si>
  <si>
    <t>How many hours does this take within that timeframe?</t>
  </si>
  <si>
    <t>Hours Per Week (Automatically Calculated)</t>
  </si>
  <si>
    <t>Phone Calls</t>
  </si>
  <si>
    <t>Weekly</t>
  </si>
  <si>
    <t>Mohamed spends around  5 hours per week on the phone.</t>
  </si>
  <si>
    <t>Intake/assessments</t>
  </si>
  <si>
    <t>Mohamed spends around 2 hours per week on intake/assessments.</t>
  </si>
  <si>
    <t>Travel</t>
  </si>
  <si>
    <t>N/A</t>
  </si>
  <si>
    <t>He does not travel to clients' homes or to agencies in the community; all work happens in the office. Therefore, his travel time is 0.</t>
  </si>
  <si>
    <t>Supervision</t>
  </si>
  <si>
    <t>Mohamed has one hour of supervision every week.</t>
  </si>
  <si>
    <t>Meetings</t>
  </si>
  <si>
    <t>Monthly</t>
  </si>
  <si>
    <t xml:space="preserve">He joins one two-hour staff meeting every month. </t>
  </si>
  <si>
    <t>Paperwork</t>
  </si>
  <si>
    <t>He fills out applications for clients for an average of two hours per week.</t>
  </si>
  <si>
    <t>Case Notes</t>
  </si>
  <si>
    <t>Mohamed spends 6 hours per week doing case notes.</t>
  </si>
  <si>
    <t>Reports</t>
  </si>
  <si>
    <t>Mohamed only has to write reports twice per year, so the time spent is typically zero hours.</t>
  </si>
  <si>
    <t>Drop-In Appointments</t>
  </si>
  <si>
    <t>On average, at least two people drop in per week, and each person requires an hour and a half of Mohamed's time.</t>
  </si>
  <si>
    <t>Managing Crises</t>
  </si>
  <si>
    <t>There is typically at least one client crisis per week that requires 6 hours to manage.</t>
  </si>
  <si>
    <t>Training</t>
  </si>
  <si>
    <t>Mohamed has no regular professional development activities.</t>
  </si>
  <si>
    <t>Reflection and Planning</t>
  </si>
  <si>
    <t>He spends no time in reflection or planning.</t>
  </si>
  <si>
    <t>Internal consultation</t>
  </si>
  <si>
    <t>Mohamed spends about two hours per week consulting with colleagues.</t>
  </si>
  <si>
    <t>Other:</t>
  </si>
  <si>
    <t>Average Number of other work hours per week</t>
  </si>
  <si>
    <t>Total workload hours per week</t>
  </si>
  <si>
    <t>The IRC received competitive funding through the U.S. Department of Health and Human Services, Administration for Children and Families, Grant #90RB0053. The project is 100% financed by federal funds. The contents of this document are solely the responsibility of the authors and do not necessarily represent the official views of the U.S. Department of Health and Human Services, Administration for Children and Families.</t>
  </si>
  <si>
    <r>
      <t xml:space="preserve">Number of clients you see </t>
    </r>
    <r>
      <rPr>
        <b/>
        <sz val="11"/>
        <color theme="1"/>
        <rFont val="Aptos Narrow"/>
        <family val="2"/>
        <scheme val="minor"/>
      </rPr>
      <t>weekly</t>
    </r>
    <r>
      <rPr>
        <sz val="11"/>
        <color theme="1"/>
        <rFont val="Aptos Narrow"/>
        <family val="2"/>
        <scheme val="minor"/>
      </rPr>
      <t xml:space="preserve"> for 1:1 appointments</t>
    </r>
  </si>
  <si>
    <t>How long are the appointments in hours (0.25, 0.5, 0.75 or 1.0)?</t>
  </si>
  <si>
    <r>
      <t xml:space="preserve">How many clients do you see </t>
    </r>
    <r>
      <rPr>
        <b/>
        <sz val="11"/>
        <color theme="1"/>
        <rFont val="Aptos Narrow"/>
        <family val="2"/>
        <scheme val="minor"/>
      </rPr>
      <t>bi-weekly</t>
    </r>
    <r>
      <rPr>
        <sz val="11"/>
        <color theme="1"/>
        <rFont val="Aptos Narrow"/>
        <family val="2"/>
        <scheme val="minor"/>
      </rPr>
      <t xml:space="preserve"> for 1:1 appointments?</t>
    </r>
  </si>
  <si>
    <r>
      <t xml:space="preserve">Number of clients you see </t>
    </r>
    <r>
      <rPr>
        <b/>
        <sz val="11"/>
        <color theme="1"/>
        <rFont val="Aptos Narrow"/>
        <family val="2"/>
        <scheme val="minor"/>
      </rPr>
      <t>monthly</t>
    </r>
    <r>
      <rPr>
        <sz val="11"/>
        <color theme="1"/>
        <rFont val="Aptos Narrow"/>
        <family val="2"/>
        <scheme val="minor"/>
      </rPr>
      <t xml:space="preserve"> for 1:1 appointments</t>
    </r>
  </si>
  <si>
    <t>Average number of 1:1 client hours per week</t>
  </si>
  <si>
    <t>How many intakes/assessments do you typically do in a week?</t>
  </si>
  <si>
    <t>Average number of intake/assessment hours per week</t>
  </si>
  <si>
    <r>
      <t xml:space="preserve">Estimate the amount of time you typically spend </t>
    </r>
    <r>
      <rPr>
        <b/>
        <sz val="11"/>
        <color theme="1"/>
        <rFont val="Aptos Narrow"/>
        <family val="2"/>
        <scheme val="minor"/>
      </rPr>
      <t>in a week</t>
    </r>
    <r>
      <rPr>
        <sz val="11"/>
        <color theme="1"/>
        <rFont val="Aptos Narrow"/>
        <family val="2"/>
        <scheme val="minor"/>
      </rPr>
      <t xml:space="preserve"> doing the following. If you do the activity bi-weekly divide by 2, if monthly divide by 4. For example, a staff meeting that is 2 hours one time per month would be 0.5</t>
    </r>
  </si>
  <si>
    <t>Managing Crisis</t>
  </si>
  <si>
    <t xml:space="preserve">Other: </t>
  </si>
  <si>
    <t>Average number of other work hours per week</t>
  </si>
  <si>
    <t>Total workload hours</t>
  </si>
  <si>
    <t>Biweekly</t>
  </si>
  <si>
    <t>Average Number of Additional Activity hours per week</t>
  </si>
  <si>
    <t>Workload Capacity Calculator</t>
  </si>
  <si>
    <t>Other travel (not related to client appointments):</t>
  </si>
  <si>
    <t>Meetings (i.e., staff meetings, other agency meetings)</t>
  </si>
  <si>
    <t>Other Travel (not related to client appointments):</t>
  </si>
  <si>
    <r>
      <rPr>
        <b/>
        <i/>
        <sz val="11"/>
        <color theme="3" tint="0.249977111117893"/>
        <rFont val="Aptos Narrow"/>
        <family val="2"/>
        <scheme val="minor"/>
      </rPr>
      <t>Reflections</t>
    </r>
    <r>
      <rPr>
        <i/>
        <sz val="11"/>
        <color theme="3" tint="0.249977111117893"/>
        <rFont val="Aptos Narrow"/>
        <family val="2"/>
        <scheme val="minor"/>
      </rPr>
      <t>: While Mohamed has a sustainable workload, there is no time for reflection and planning. Further, there is no regular professional development or training. He would also not be able to manage a caseload surge without adjusting his existing tasks. Mohamed decides to discuss these points with his supervisor.</t>
    </r>
  </si>
  <si>
    <r>
      <rPr>
        <b/>
        <sz val="11"/>
        <color theme="1"/>
        <rFont val="Aptos Narrow"/>
        <family val="2"/>
        <scheme val="minor"/>
      </rPr>
      <t>About this tool:</t>
    </r>
    <r>
      <rPr>
        <sz val="11"/>
        <color theme="1"/>
        <rFont val="Aptos Narrow"/>
        <family val="2"/>
        <scheme val="minor"/>
      </rPr>
      <t xml:space="preserve"> The </t>
    </r>
    <r>
      <rPr>
        <sz val="11"/>
        <rFont val="Aptos Narrow"/>
        <family val="2"/>
        <scheme val="minor"/>
      </rPr>
      <t>workload</t>
    </r>
    <r>
      <rPr>
        <sz val="11"/>
        <color rgb="FFFF0000"/>
        <rFont val="Aptos Narrow"/>
        <family val="2"/>
        <scheme val="minor"/>
      </rPr>
      <t xml:space="preserve"> </t>
    </r>
    <r>
      <rPr>
        <sz val="11"/>
        <rFont val="Aptos Narrow"/>
        <family val="2"/>
        <scheme val="minor"/>
      </rPr>
      <t>capacity calculator helps staff, program leads, and agencies evaluate how staff time is allocated to help determine what a sustainable workload might look like.</t>
    </r>
    <r>
      <rPr>
        <sz val="11"/>
        <color theme="1"/>
        <rFont val="Aptos Narrow"/>
        <family val="2"/>
        <scheme val="minor"/>
      </rPr>
      <t xml:space="preserve">
</t>
    </r>
    <r>
      <rPr>
        <sz val="11"/>
        <rFont val="Aptos Narrow"/>
        <family val="2"/>
        <scheme val="minor"/>
      </rPr>
      <t>This</t>
    </r>
    <r>
      <rPr>
        <sz val="11"/>
        <color theme="1"/>
        <rFont val="Aptos Narrow"/>
        <family val="2"/>
        <scheme val="minor"/>
      </rPr>
      <t xml:space="preserve"> tools encourages reflection on how staff are spending their time and whether adjustments are needed for sustainability. These adjustments might include reducing time spent on specific activities, redistributing tasks among staff,</t>
    </r>
    <r>
      <rPr>
        <sz val="11"/>
        <rFont val="Aptos Narrow"/>
        <family val="2"/>
        <scheme val="minor"/>
      </rPr>
      <t xml:space="preserve"> adjusting caseload, </t>
    </r>
    <r>
      <rPr>
        <sz val="11"/>
        <color theme="1"/>
        <rFont val="Aptos Narrow"/>
        <family val="2"/>
        <scheme val="minor"/>
      </rPr>
      <t xml:space="preserve">or delivering information through innovative solutions (e.g., doing some activities in groups, using video messaging, etc.). It is important to keep in mind that no objective number can perfectly reflect a caseworker's workload, given the many complex demands of case management. </t>
    </r>
  </si>
  <si>
    <r>
      <rPr>
        <b/>
        <sz val="11"/>
        <color rgb="FF000000"/>
        <rFont val="Aptos Narrow"/>
        <scheme val="minor"/>
      </rPr>
      <t xml:space="preserve">Directions: </t>
    </r>
    <r>
      <rPr>
        <sz val="11"/>
        <color rgb="FF000000"/>
        <rFont val="Aptos Narrow"/>
        <scheme val="minor"/>
      </rPr>
      <t xml:space="preserve">To complete the </t>
    </r>
    <r>
      <rPr>
        <sz val="11"/>
        <rFont val="Aptos Narrow"/>
        <family val="2"/>
        <scheme val="minor"/>
      </rPr>
      <t>workload</t>
    </r>
    <r>
      <rPr>
        <sz val="11"/>
        <color rgb="FF000000"/>
        <rFont val="Aptos Narrow"/>
        <scheme val="minor"/>
      </rPr>
      <t xml:space="preserve"> capacity calculator accurately, you may need to conduct a time study beforehand. Try to focus on what is typical, knowing that workloads and caseloads can fluctuate. An example with notes is provided below in </t>
    </r>
    <r>
      <rPr>
        <sz val="11"/>
        <color theme="7" tint="-0.249977111117893"/>
        <rFont val="Aptos Narrow"/>
        <family val="2"/>
        <scheme val="minor"/>
      </rPr>
      <t>blue</t>
    </r>
    <r>
      <rPr>
        <sz val="11"/>
        <color rgb="FF000000"/>
        <rFont val="Aptos Narrow"/>
        <scheme val="minor"/>
      </rPr>
      <t xml:space="preserve">. The blank </t>
    </r>
    <r>
      <rPr>
        <sz val="11"/>
        <rFont val="Aptos Narrow"/>
        <family val="2"/>
        <scheme val="minor"/>
      </rPr>
      <t>workload</t>
    </r>
    <r>
      <rPr>
        <sz val="11"/>
        <color rgb="FFFF0000"/>
        <rFont val="Aptos Narrow"/>
        <family val="2"/>
        <scheme val="minor"/>
      </rPr>
      <t xml:space="preserve"> </t>
    </r>
    <r>
      <rPr>
        <sz val="11"/>
        <color rgb="FF000000"/>
        <rFont val="Aptos Narrow"/>
        <scheme val="minor"/>
      </rPr>
      <t>capacity calculator for you to fill out can be found on the next tab.</t>
    </r>
  </si>
  <si>
    <r>
      <rPr>
        <b/>
        <i/>
        <sz val="11"/>
        <color theme="3" tint="0.249977111117893"/>
        <rFont val="Aptos Narrow"/>
        <family val="2"/>
        <scheme val="minor"/>
      </rPr>
      <t>Example:</t>
    </r>
    <r>
      <rPr>
        <i/>
        <sz val="11"/>
        <color theme="3" tint="0.249977111117893"/>
        <rFont val="Aptos Narrow"/>
        <family val="2"/>
        <scheme val="minor"/>
      </rPr>
      <t xml:space="preserve"> Imagine Mohamed is a caseworker who serves newcomers. He works 37.5 hours per week and manages a caseload of 16 clients, with visits distributed among weekly, bi-weekly, and monthly schedules. He uses the calculator below (see </t>
    </r>
    <r>
      <rPr>
        <b/>
        <i/>
        <sz val="11"/>
        <color rgb="FF0070C0"/>
        <rFont val="Aptos Narrow"/>
        <family val="2"/>
        <scheme val="minor"/>
      </rPr>
      <t>BLUE</t>
    </r>
    <r>
      <rPr>
        <i/>
        <sz val="11"/>
        <color theme="3" tint="0.249977111117893"/>
        <rFont val="Aptos Narrow"/>
        <family val="2"/>
        <scheme val="minor"/>
      </rPr>
      <t xml:space="preserve"> text) to better understand his workload, and shares his results with his supervisor.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</si>
</sst>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i/>
      <sz val="11"/>
      <color theme="9"/>
      <name val="Aptos Narrow"/>
      <family val="2"/>
      <scheme val="minor"/>
    </font>
    <font>
      <sz val="11"/>
      <color theme="9"/>
      <name val="Aptos Narrow"/>
      <family val="2"/>
      <scheme val="minor"/>
    </font>
    <font>
      <b/>
      <sz val="11"/>
      <color rgb="FF000000"/>
      <name val="Aptos Narrow"/>
      <scheme val="minor"/>
    </font>
    <font>
      <sz val="11"/>
      <color rgb="FF000000"/>
      <name val="Aptos Narrow"/>
      <scheme val="minor"/>
    </font>
    <font>
      <b/>
      <sz val="12"/>
      <color rgb="FF000000"/>
      <name val="Aptos Narrow"/>
      <family val="2"/>
      <scheme val="minor"/>
    </font>
    <font>
      <b/>
      <sz val="11"/>
      <color theme="0"/>
      <name val="Aptos Narrow"/>
      <family val="2"/>
      <scheme val="minor"/>
    </font>
    <font>
      <sz val="11"/>
      <color rgb="FF000000"/>
      <name val="Aptos Narrow"/>
      <family val="2"/>
      <scheme val="minor"/>
    </font>
    <font>
      <b/>
      <sz val="14"/>
      <color theme="0"/>
      <name val="Aptos Narrow"/>
      <family val="2"/>
      <scheme val="minor"/>
    </font>
    <font>
      <i/>
      <sz val="11"/>
      <color theme="1"/>
      <name val="Aptos Narrow"/>
      <family val="2"/>
      <scheme val="minor"/>
    </font>
    <font>
      <i/>
      <sz val="10"/>
      <color theme="1"/>
      <name val="Aptos Narrow"/>
      <family val="2"/>
      <scheme val="minor"/>
    </font>
    <font>
      <sz val="11"/>
      <color rgb="FFFF0000"/>
      <name val="Aptos Narrow"/>
      <family val="2"/>
      <scheme val="minor"/>
    </font>
    <font>
      <i/>
      <sz val="11"/>
      <color theme="3" tint="0.249977111117893"/>
      <name val="Aptos Narrow"/>
      <family val="2"/>
      <scheme val="minor"/>
    </font>
    <font>
      <b/>
      <i/>
      <sz val="11"/>
      <color theme="3" tint="0.249977111117893"/>
      <name val="Aptos Narrow"/>
      <family val="2"/>
      <scheme val="minor"/>
    </font>
    <font>
      <sz val="11"/>
      <name val="Aptos Narrow"/>
      <family val="2"/>
      <scheme val="minor"/>
    </font>
    <font>
      <sz val="11"/>
      <color theme="7" tint="-0.249977111117893"/>
      <name val="Aptos Narrow"/>
      <family val="2"/>
      <scheme val="minor"/>
    </font>
    <font>
      <b/>
      <i/>
      <sz val="11"/>
      <color rgb="FF0070C0"/>
      <name val="Aptos Narrow"/>
      <family val="2"/>
      <scheme val="minor"/>
    </font>
  </fonts>
  <fills count="9">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0099"/>
        <bgColor indexed="64"/>
      </patternFill>
    </fill>
    <fill>
      <patternFill patternType="solid">
        <fgColor theme="0" tint="-4.9989318521683403E-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medium">
        <color rgb="FF000000"/>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1" xfId="0" applyBorder="1"/>
    <xf numFmtId="0" fontId="0" fillId="2" borderId="3" xfId="0" applyFill="1" applyBorder="1"/>
    <xf numFmtId="0" fontId="0" fillId="2" borderId="1" xfId="0" applyFill="1" applyBorder="1"/>
    <xf numFmtId="0" fontId="0" fillId="4" borderId="3" xfId="0" applyFill="1" applyBorder="1"/>
    <xf numFmtId="0" fontId="0" fillId="4" borderId="1" xfId="0" applyFill="1" applyBorder="1"/>
    <xf numFmtId="0" fontId="0" fillId="0" borderId="3" xfId="0" applyBorder="1"/>
    <xf numFmtId="0" fontId="1" fillId="4" borderId="0" xfId="0" applyFont="1" applyFill="1" applyAlignment="1">
      <alignment horizontal="right"/>
    </xf>
    <xf numFmtId="0" fontId="1" fillId="3" borderId="1" xfId="0" applyFont="1" applyFill="1" applyBorder="1" applyAlignment="1">
      <alignment horizontal="right"/>
    </xf>
    <xf numFmtId="0" fontId="1" fillId="3" borderId="3" xfId="0" applyFont="1" applyFill="1" applyBorder="1"/>
    <xf numFmtId="0" fontId="1" fillId="6" borderId="0" xfId="0" applyFont="1" applyFill="1" applyAlignment="1">
      <alignment horizontal="right"/>
    </xf>
    <xf numFmtId="0" fontId="1" fillId="6" borderId="0" xfId="0" applyFont="1" applyFill="1"/>
    <xf numFmtId="0" fontId="1" fillId="5" borderId="0" xfId="0" applyFont="1" applyFill="1" applyAlignment="1">
      <alignment horizontal="right"/>
    </xf>
    <xf numFmtId="0" fontId="1" fillId="5" borderId="0" xfId="0" applyFont="1" applyFill="1"/>
    <xf numFmtId="0" fontId="1" fillId="3" borderId="10" xfId="0" applyFont="1" applyFill="1" applyBorder="1" applyAlignment="1">
      <alignment horizontal="right"/>
    </xf>
    <xf numFmtId="0" fontId="0" fillId="0" borderId="8" xfId="0" applyBorder="1"/>
    <xf numFmtId="0" fontId="1" fillId="3" borderId="1" xfId="0" applyFont="1" applyFill="1" applyBorder="1"/>
    <xf numFmtId="0" fontId="1" fillId="3" borderId="20" xfId="0" applyFont="1" applyFill="1" applyBorder="1" applyAlignment="1">
      <alignment horizontal="center" vertical="center"/>
    </xf>
    <xf numFmtId="0" fontId="0" fillId="2" borderId="2"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3" fillId="0" borderId="4" xfId="0" applyFont="1" applyBorder="1" applyAlignment="1" applyProtection="1">
      <alignment horizontal="left"/>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2" fillId="0" borderId="16" xfId="0" applyFont="1" applyBorder="1" applyAlignment="1" applyProtection="1">
      <alignment horizontal="left" vertical="center" wrapText="1"/>
      <protection locked="0"/>
    </xf>
    <xf numFmtId="0" fontId="0" fillId="0" borderId="0" xfId="0" applyAlignment="1">
      <alignment horizontal="center"/>
    </xf>
    <xf numFmtId="0" fontId="10" fillId="2" borderId="2" xfId="0" applyFont="1" applyFill="1" applyBorder="1" applyAlignment="1" applyProtection="1">
      <alignment horizontal="center" vertical="center" wrapText="1"/>
      <protection locked="0"/>
    </xf>
    <xf numFmtId="0" fontId="0" fillId="8" borderId="21" xfId="0" applyFill="1" applyBorder="1" applyAlignment="1">
      <alignment horizontal="center" vertical="center"/>
    </xf>
    <xf numFmtId="0" fontId="1" fillId="4" borderId="0" xfId="0" applyFont="1" applyFill="1" applyAlignment="1">
      <alignment horizontal="center"/>
    </xf>
    <xf numFmtId="0" fontId="1" fillId="3" borderId="18" xfId="0" applyFont="1" applyFill="1" applyBorder="1" applyAlignment="1" applyProtection="1">
      <alignment horizontal="center"/>
      <protection locked="0"/>
    </xf>
    <xf numFmtId="0" fontId="10" fillId="2" borderId="15" xfId="0" applyFont="1" applyFill="1" applyBorder="1" applyAlignment="1" applyProtection="1">
      <alignment horizontal="center" vertical="center" wrapText="1"/>
      <protection locked="0"/>
    </xf>
    <xf numFmtId="0" fontId="1" fillId="3" borderId="18" xfId="0" applyFont="1" applyFill="1" applyBorder="1" applyAlignment="1">
      <alignment horizontal="center"/>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protection locked="0"/>
    </xf>
    <xf numFmtId="0" fontId="13" fillId="0" borderId="7" xfId="0" applyFont="1" applyBorder="1" applyAlignment="1" applyProtection="1">
      <alignment horizontal="left" wrapText="1"/>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0" fontId="1" fillId="3" borderId="27" xfId="0" applyFont="1" applyFill="1" applyBorder="1" applyAlignment="1" applyProtection="1">
      <alignment horizontal="center"/>
      <protection locked="0"/>
    </xf>
    <xf numFmtId="0" fontId="11" fillId="0" borderId="0" xfId="0" applyFont="1" applyAlignment="1">
      <alignment horizontal="center" wrapText="1"/>
    </xf>
    <xf numFmtId="0" fontId="0" fillId="2" borderId="1" xfId="0" applyFill="1" applyBorder="1" applyAlignment="1">
      <alignment horizontal="left" vertical="center" wrapText="1"/>
    </xf>
    <xf numFmtId="0" fontId="9" fillId="7" borderId="1" xfId="0" applyFont="1" applyFill="1" applyBorder="1" applyAlignment="1">
      <alignment horizontal="center" wrapText="1"/>
    </xf>
    <xf numFmtId="0" fontId="7" fillId="7" borderId="12" xfId="0" applyFont="1" applyFill="1" applyBorder="1" applyAlignment="1" applyProtection="1">
      <alignment horizontal="center"/>
      <protection locked="0"/>
    </xf>
    <xf numFmtId="0" fontId="7" fillId="7" borderId="0" xfId="0" applyFont="1" applyFill="1" applyAlignment="1" applyProtection="1">
      <alignment horizontal="center"/>
      <protection locked="0"/>
    </xf>
    <xf numFmtId="0" fontId="7" fillId="7" borderId="13" xfId="0" applyFont="1" applyFill="1" applyBorder="1" applyAlignment="1" applyProtection="1">
      <alignment horizontal="center"/>
      <protection locked="0"/>
    </xf>
    <xf numFmtId="0" fontId="0" fillId="0" borderId="10" xfId="0" applyBorder="1" applyAlignment="1">
      <alignment horizontal="center" wrapText="1"/>
    </xf>
    <xf numFmtId="0" fontId="0" fillId="0" borderId="14"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xf>
    <xf numFmtId="0" fontId="8"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7" fillId="7" borderId="22" xfId="0" applyFont="1" applyFill="1" applyBorder="1" applyAlignment="1">
      <alignment horizontal="center"/>
    </xf>
    <xf numFmtId="0" fontId="7" fillId="7" borderId="23" xfId="0" applyFont="1" applyFill="1" applyBorder="1" applyAlignment="1">
      <alignment horizontal="center"/>
    </xf>
    <xf numFmtId="0" fontId="7" fillId="7" borderId="24" xfId="0" applyFont="1" applyFill="1" applyBorder="1" applyAlignment="1">
      <alignment horizont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2" borderId="31" xfId="0" applyFont="1" applyFill="1" applyBorder="1" applyAlignment="1" applyProtection="1">
      <alignment horizontal="center" vertical="center"/>
      <protection locked="0"/>
    </xf>
    <xf numFmtId="0" fontId="0" fillId="2" borderId="9" xfId="0" applyFill="1" applyBorder="1" applyAlignment="1">
      <alignment horizontal="center" wrapText="1"/>
    </xf>
    <xf numFmtId="0" fontId="0" fillId="0" borderId="11" xfId="0" applyBorder="1" applyAlignment="1">
      <alignment wrapText="1"/>
    </xf>
    <xf numFmtId="0" fontId="6" fillId="3"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0099"/>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2B8F-E1EC-4ECA-AEB3-3EBC63C9284A}">
  <dimension ref="A2:E40"/>
  <sheetViews>
    <sheetView tabSelected="1" zoomScaleNormal="100" workbookViewId="0"/>
  </sheetViews>
  <sheetFormatPr defaultRowHeight="15" x14ac:dyDescent="0.25"/>
  <cols>
    <col min="1" max="1" width="59.28515625" customWidth="1"/>
    <col min="2" max="2" width="11.5703125" customWidth="1"/>
    <col min="3" max="3" width="14.42578125" customWidth="1"/>
    <col min="4" max="4" width="14.5703125" style="29" customWidth="1"/>
    <col min="5" max="5" width="51.7109375" customWidth="1"/>
  </cols>
  <sheetData>
    <row r="2" spans="1:5" ht="18.75" x14ac:dyDescent="0.3">
      <c r="A2" s="49" t="s">
        <v>64</v>
      </c>
      <c r="B2" s="49"/>
      <c r="C2" s="49"/>
      <c r="D2" s="49"/>
      <c r="E2" s="49"/>
    </row>
    <row r="3" spans="1:5" ht="160.5" customHeight="1" x14ac:dyDescent="0.25">
      <c r="A3" s="48" t="s">
        <v>69</v>
      </c>
      <c r="B3" s="48"/>
      <c r="C3" s="48"/>
      <c r="D3" s="48"/>
      <c r="E3" s="48"/>
    </row>
    <row r="4" spans="1:5" ht="50.45" customHeight="1" x14ac:dyDescent="0.25">
      <c r="A4" s="57" t="s">
        <v>70</v>
      </c>
      <c r="B4" s="57"/>
      <c r="C4" s="57"/>
      <c r="D4" s="48"/>
      <c r="E4" s="48"/>
    </row>
    <row r="5" spans="1:5" ht="24.6" customHeight="1" x14ac:dyDescent="0.25">
      <c r="A5" s="53"/>
      <c r="B5" s="54"/>
      <c r="C5" s="54"/>
      <c r="D5" s="54"/>
      <c r="E5" s="55"/>
    </row>
    <row r="6" spans="1:5" ht="42.95" customHeight="1" x14ac:dyDescent="0.25">
      <c r="A6" s="58" t="s">
        <v>71</v>
      </c>
      <c r="B6" s="58"/>
      <c r="C6" s="58"/>
      <c r="D6" s="58"/>
      <c r="E6" s="58"/>
    </row>
    <row r="7" spans="1:5" x14ac:dyDescent="0.25">
      <c r="A7" s="56"/>
      <c r="B7" s="56"/>
      <c r="C7" s="56"/>
      <c r="D7" s="56"/>
      <c r="E7" s="56"/>
    </row>
    <row r="8" spans="1:5" x14ac:dyDescent="0.25">
      <c r="A8" s="59" t="s">
        <v>1</v>
      </c>
      <c r="B8" s="60"/>
      <c r="C8" s="60"/>
      <c r="D8" s="60"/>
      <c r="E8" s="61"/>
    </row>
    <row r="9" spans="1:5" ht="75" x14ac:dyDescent="0.25">
      <c r="A9" s="19" t="s">
        <v>2</v>
      </c>
      <c r="B9" s="20" t="s">
        <v>3</v>
      </c>
      <c r="C9" s="20" t="s">
        <v>4</v>
      </c>
      <c r="D9" s="30" t="s">
        <v>5</v>
      </c>
      <c r="E9" s="21"/>
    </row>
    <row r="10" spans="1:5" ht="30" x14ac:dyDescent="0.25">
      <c r="A10" s="23" t="s">
        <v>6</v>
      </c>
      <c r="B10" s="24">
        <v>7</v>
      </c>
      <c r="C10" s="24">
        <v>60</v>
      </c>
      <c r="D10" s="31">
        <f>B10*C10/60</f>
        <v>7</v>
      </c>
      <c r="E10" s="38" t="s">
        <v>7</v>
      </c>
    </row>
    <row r="11" spans="1:5" ht="30.75" thickBot="1" x14ac:dyDescent="0.3">
      <c r="A11" s="23" t="s">
        <v>8</v>
      </c>
      <c r="B11" s="27">
        <v>3</v>
      </c>
      <c r="C11" s="27">
        <v>60</v>
      </c>
      <c r="D11" s="31">
        <f>(B11*C11/60)/(2)</f>
        <v>1.5</v>
      </c>
      <c r="E11" s="39" t="s">
        <v>9</v>
      </c>
    </row>
    <row r="12" spans="1:5" ht="30.75" thickBot="1" x14ac:dyDescent="0.3">
      <c r="A12" s="23" t="s">
        <v>10</v>
      </c>
      <c r="B12" s="27">
        <v>6</v>
      </c>
      <c r="C12" s="27">
        <v>60</v>
      </c>
      <c r="D12" s="31">
        <f>(B12*C12/60)/(4)</f>
        <v>1.5</v>
      </c>
      <c r="E12" s="39" t="s">
        <v>11</v>
      </c>
    </row>
    <row r="13" spans="1:5" ht="15.75" thickBot="1" x14ac:dyDescent="0.3">
      <c r="A13" s="62" t="s">
        <v>12</v>
      </c>
      <c r="B13" s="63"/>
      <c r="C13" s="64"/>
      <c r="D13" s="18">
        <f>SUM(D10:D12)</f>
        <v>10</v>
      </c>
      <c r="E13" s="28"/>
    </row>
    <row r="14" spans="1:5" x14ac:dyDescent="0.25">
      <c r="D14"/>
    </row>
    <row r="15" spans="1:5" x14ac:dyDescent="0.25">
      <c r="D15"/>
    </row>
    <row r="16" spans="1:5" x14ac:dyDescent="0.25">
      <c r="A16" s="50" t="s">
        <v>13</v>
      </c>
      <c r="B16" s="51"/>
      <c r="C16" s="51"/>
      <c r="D16" s="50"/>
      <c r="E16" s="52"/>
    </row>
    <row r="17" spans="1:5" ht="75" x14ac:dyDescent="0.25">
      <c r="A17" s="19" t="s">
        <v>2</v>
      </c>
      <c r="B17" s="20" t="s">
        <v>14</v>
      </c>
      <c r="C17" s="20" t="s">
        <v>15</v>
      </c>
      <c r="D17" s="30" t="s">
        <v>16</v>
      </c>
      <c r="E17" s="21"/>
    </row>
    <row r="18" spans="1:5" ht="30.75" thickBot="1" x14ac:dyDescent="0.3">
      <c r="A18" s="22" t="s">
        <v>17</v>
      </c>
      <c r="B18" s="23" t="s">
        <v>18</v>
      </c>
      <c r="C18" s="24">
        <v>5</v>
      </c>
      <c r="D18" s="31" cm="1">
        <f t="array" ref="D18">IF(
  B18 = "",
  "",
  _xlfn.IFS(
    B18 = "N/A", " ", B18 = "Weekly", C18,
    B18 = "Biweekly", C18 / 2,
    B18 = "Monthly", C18 / 4
  )
)</f>
        <v>5</v>
      </c>
      <c r="E18" s="38" t="s">
        <v>19</v>
      </c>
    </row>
    <row r="19" spans="1:5" ht="30.75" thickBot="1" x14ac:dyDescent="0.3">
      <c r="A19" s="25" t="s">
        <v>20</v>
      </c>
      <c r="B19" s="26" t="s">
        <v>18</v>
      </c>
      <c r="C19" s="27">
        <v>2</v>
      </c>
      <c r="D19" s="31" cm="1">
        <f t="array" ref="D19">IF(
  B19 = "",
  "",
  _xlfn.IFS(
    B19 = "N/A", " ", B19 = "Weekly", C19,
    B19 = "Biweekly", C19 / 2,
    B19 = "Monthly", C19 / 4
  )
)</f>
        <v>2</v>
      </c>
      <c r="E19" s="39" t="s">
        <v>21</v>
      </c>
    </row>
    <row r="20" spans="1:5" ht="45.75" thickBot="1" x14ac:dyDescent="0.3">
      <c r="A20" s="25" t="s">
        <v>22</v>
      </c>
      <c r="B20" s="26" t="s">
        <v>23</v>
      </c>
      <c r="C20" s="27">
        <v>0</v>
      </c>
      <c r="D20" s="31" t="str" cm="1">
        <f t="array" ref="D20">IF(
  B20 = "",
  "",
  _xlfn.IFS(
    B20 = "N/A", " ", B20 = "Weekly", C20,
    B20 = "Biweekly", C20 / 2,
    B20 = "Monthly", C20 / 4
  )
)</f>
        <v xml:space="preserve"> </v>
      </c>
      <c r="E20" s="39" t="s">
        <v>24</v>
      </c>
    </row>
    <row r="21" spans="1:5" ht="15.75" thickBot="1" x14ac:dyDescent="0.3">
      <c r="A21" s="25" t="s">
        <v>25</v>
      </c>
      <c r="B21" s="26" t="s">
        <v>18</v>
      </c>
      <c r="C21" s="27">
        <v>1</v>
      </c>
      <c r="D21" s="31" cm="1">
        <f t="array" ref="D21">IF(
  B21 = "",
  "",
  _xlfn.IFS(
    B21 = "N/A", " ", B21 = "Weekly", C21,
    B21 = "Biweekly", C21 / 2,
    B21 = "Monthly", C21 / 4
  )
)</f>
        <v>1</v>
      </c>
      <c r="E21" s="40" t="s">
        <v>26</v>
      </c>
    </row>
    <row r="22" spans="1:5" ht="15.75" thickBot="1" x14ac:dyDescent="0.3">
      <c r="A22" s="25" t="s">
        <v>66</v>
      </c>
      <c r="B22" s="26" t="s">
        <v>28</v>
      </c>
      <c r="C22" s="27">
        <v>2</v>
      </c>
      <c r="D22" s="31" cm="1">
        <f t="array" ref="D22">IF(
  B22 = "",
  "",
  _xlfn.IFS(
    B22 = "N/A", " ", B22 = "Weekly", C22,
    B22 = "Biweekly", C22 / 2,
    B22 = "Monthly", C22 / 4
  )
)</f>
        <v>0.5</v>
      </c>
      <c r="E22" s="39" t="s">
        <v>29</v>
      </c>
    </row>
    <row r="23" spans="1:5" ht="30.75" thickBot="1" x14ac:dyDescent="0.3">
      <c r="A23" s="25" t="s">
        <v>30</v>
      </c>
      <c r="B23" s="26" t="s">
        <v>18</v>
      </c>
      <c r="C23" s="27">
        <v>2</v>
      </c>
      <c r="D23" s="31" cm="1">
        <f t="array" ref="D23">IF(
  B23 = "",
  "",
  _xlfn.IFS(
    B23 = "N/A", " ", B23 = "Weekly", C23,
    B23 = "Biweekly", C23 / 2,
    B23 = "Monthly", C23 / 4
  )
)</f>
        <v>2</v>
      </c>
      <c r="E23" s="39" t="s">
        <v>31</v>
      </c>
    </row>
    <row r="24" spans="1:5" ht="15.75" thickBot="1" x14ac:dyDescent="0.3">
      <c r="A24" s="25" t="s">
        <v>32</v>
      </c>
      <c r="B24" s="26" t="s">
        <v>18</v>
      </c>
      <c r="C24" s="27">
        <v>6</v>
      </c>
      <c r="D24" s="31" cm="1">
        <f t="array" ref="D24">IF(
  B24 = "",
  "",
  _xlfn.IFS(
    B24 = "N/A", " ", B24 = "Weekly", C24,
    B24 = "Biweekly", C24 / 2,
    B24 = "Monthly", C24 / 4
  )
)</f>
        <v>6</v>
      </c>
      <c r="E24" s="40" t="s">
        <v>33</v>
      </c>
    </row>
    <row r="25" spans="1:5" ht="30.75" thickBot="1" x14ac:dyDescent="0.3">
      <c r="A25" s="25" t="s">
        <v>34</v>
      </c>
      <c r="B25" s="26" t="s">
        <v>23</v>
      </c>
      <c r="C25" s="27">
        <v>0</v>
      </c>
      <c r="D25" s="31" t="str" cm="1">
        <f t="array" ref="D25">IF(
  B25 = "",
  "",
  _xlfn.IFS(
    B25 = "N/A", " ", B25 = "Weekly", C25,
    B25 = "Biweekly", C25 / 2,
    B25 = "Monthly", C25 / 4
  )
)</f>
        <v xml:space="preserve"> </v>
      </c>
      <c r="E25" s="39" t="s">
        <v>35</v>
      </c>
    </row>
    <row r="26" spans="1:5" ht="45.75" thickBot="1" x14ac:dyDescent="0.3">
      <c r="A26" s="25" t="s">
        <v>36</v>
      </c>
      <c r="B26" s="26" t="s">
        <v>18</v>
      </c>
      <c r="C26" s="27">
        <v>3</v>
      </c>
      <c r="D26" s="31" cm="1">
        <f t="array" ref="D26">IF(
  B26 = "",
  "",
  _xlfn.IFS(
    B26 = "N/A", " ", B26 = "Weekly", C26,
    B26 = "Biweekly", C26 / 2,
    B26 = "Monthly", C26 / 4
  )
)</f>
        <v>3</v>
      </c>
      <c r="E26" s="39" t="s">
        <v>37</v>
      </c>
    </row>
    <row r="27" spans="1:5" ht="30.75" thickBot="1" x14ac:dyDescent="0.3">
      <c r="A27" s="25" t="s">
        <v>38</v>
      </c>
      <c r="B27" s="26" t="s">
        <v>18</v>
      </c>
      <c r="C27" s="27">
        <v>6</v>
      </c>
      <c r="D27" s="31" cm="1">
        <f t="array" ref="D27">IF(
  B27 = "",
  "",
  _xlfn.IFS(
    B27 = "N/A", " ", B27 = "Weekly", C27,
    B27 = "Biweekly", C27 / 2,
    B27 = "Monthly", C27 / 4
  )
)</f>
        <v>6</v>
      </c>
      <c r="E27" s="39" t="s">
        <v>39</v>
      </c>
    </row>
    <row r="28" spans="1:5" ht="30.75" thickBot="1" x14ac:dyDescent="0.3">
      <c r="A28" s="25" t="s">
        <v>40</v>
      </c>
      <c r="B28" s="26" t="s">
        <v>23</v>
      </c>
      <c r="C28" s="27">
        <v>0</v>
      </c>
      <c r="D28" s="31" t="str" cm="1">
        <f t="array" ref="D28">IF(
  B28 = "",
  "",
  _xlfn.IFS(
    B28 = "N/A", " ", B28 = "Weekly", C28,
    B28 = "Biweekly", C28 / 2,
    B28 = "Monthly", C28 / 4
  )
)</f>
        <v xml:space="preserve"> </v>
      </c>
      <c r="E28" s="39" t="s">
        <v>41</v>
      </c>
    </row>
    <row r="29" spans="1:5" ht="15.75" thickBot="1" x14ac:dyDescent="0.3">
      <c r="A29" s="25" t="s">
        <v>42</v>
      </c>
      <c r="B29" s="26" t="s">
        <v>23</v>
      </c>
      <c r="C29" s="27">
        <v>0</v>
      </c>
      <c r="D29" s="31" t="str" cm="1">
        <f t="array" ref="D29">IF(
  B29 = "",
  "",
  _xlfn.IFS(
    B29 = "N/A", " ", B29 = "Weekly", C29,
    B29 = "Biweekly", C29 / 2,
    B29 = "Monthly", C29 / 4
  )
)</f>
        <v xml:space="preserve"> </v>
      </c>
      <c r="E29" s="40" t="s">
        <v>43</v>
      </c>
    </row>
    <row r="30" spans="1:5" ht="30.75" thickBot="1" x14ac:dyDescent="0.3">
      <c r="A30" s="25" t="s">
        <v>44</v>
      </c>
      <c r="B30" s="26" t="s">
        <v>18</v>
      </c>
      <c r="C30" s="27">
        <v>2</v>
      </c>
      <c r="D30" s="31" cm="1">
        <f t="array" ref="D30">IF(
  B30 = "",
  "",
  _xlfn.IFS(
    B30 = "N/A", " ", B30 = "Weekly", C30,
    B30 = "Biweekly", C30 / 2,
    B30 = "Monthly", C30 / 4
  )
)</f>
        <v>2</v>
      </c>
      <c r="E30" s="39" t="s">
        <v>45</v>
      </c>
    </row>
    <row r="31" spans="1:5" ht="15.75" thickBot="1" x14ac:dyDescent="0.3">
      <c r="A31" s="25" t="s">
        <v>65</v>
      </c>
      <c r="B31" s="26" t="s">
        <v>23</v>
      </c>
      <c r="C31" s="27">
        <v>0</v>
      </c>
      <c r="D31" s="31" t="str" cm="1">
        <f t="array" ref="D31">IF(
  B31 = "",
  "",
  _xlfn.IFS(
    B31 = "N/A", " ", B31 = "Weekly", C31,
    B31 = "Biweekly", C31 / 2,
    B31 = "Monthly", C31 / 4
  )
)</f>
        <v xml:space="preserve"> </v>
      </c>
      <c r="E31" s="39"/>
    </row>
    <row r="32" spans="1:5" ht="15.75" thickBot="1" x14ac:dyDescent="0.3">
      <c r="A32" s="25" t="s">
        <v>46</v>
      </c>
      <c r="B32" s="26" t="s">
        <v>23</v>
      </c>
      <c r="C32" s="27">
        <v>0</v>
      </c>
      <c r="D32" s="31" t="str" cm="1">
        <f t="array" ref="D32">IF(
  B32 = "",
  "",
  _xlfn.IFS(
    B32 = "N/A", " ", B32 = "Weekly", C32,
    B32 = "Biweekly", C32 / 2,
    B32 = "Monthly", C32 / 4
  )
)</f>
        <v xml:space="preserve"> </v>
      </c>
      <c r="E32" s="39"/>
    </row>
    <row r="33" spans="1:5" ht="15.75" thickBot="1" x14ac:dyDescent="0.3">
      <c r="A33" s="25" t="s">
        <v>46</v>
      </c>
      <c r="B33" s="26" t="s">
        <v>23</v>
      </c>
      <c r="C33" s="27">
        <v>0</v>
      </c>
      <c r="D33" s="31" t="str" cm="1">
        <f t="array" ref="D33">IF(
  B33 = "",
  "",
  _xlfn.IFS(
    B33 = "N/A", " ", B33 = "Weekly", C33,
    B33 = "Biweekly", C33 / 2,
    B33 = "Monthly", C33 / 4
  )
)</f>
        <v xml:space="preserve"> </v>
      </c>
      <c r="E33" s="39"/>
    </row>
    <row r="34" spans="1:5" ht="15.75" thickBot="1" x14ac:dyDescent="0.3">
      <c r="A34" s="44" t="s">
        <v>63</v>
      </c>
      <c r="B34" s="45"/>
      <c r="C34" s="46"/>
      <c r="D34" s="33">
        <f>SUM(D18:D33)</f>
        <v>27.5</v>
      </c>
      <c r="E34" s="39"/>
    </row>
    <row r="35" spans="1:5" ht="105.75" thickBot="1" x14ac:dyDescent="0.3">
      <c r="A35" s="42" t="s">
        <v>48</v>
      </c>
      <c r="B35" s="43"/>
      <c r="C35" s="43"/>
      <c r="D35" s="37">
        <f>(D13+D34)</f>
        <v>37.5</v>
      </c>
      <c r="E35" s="41" t="s">
        <v>68</v>
      </c>
    </row>
    <row r="36" spans="1:5" x14ac:dyDescent="0.25">
      <c r="E36" s="1"/>
    </row>
    <row r="37" spans="1:5" x14ac:dyDescent="0.25">
      <c r="A37" s="47" t="s">
        <v>49</v>
      </c>
      <c r="B37" s="47"/>
      <c r="C37" s="47"/>
      <c r="D37" s="47"/>
      <c r="E37" s="47"/>
    </row>
    <row r="38" spans="1:5" x14ac:dyDescent="0.25">
      <c r="A38" s="47"/>
      <c r="B38" s="47"/>
      <c r="C38" s="47"/>
      <c r="D38" s="47"/>
      <c r="E38" s="47"/>
    </row>
    <row r="39" spans="1:5" x14ac:dyDescent="0.25">
      <c r="A39" s="47"/>
      <c r="B39" s="47"/>
      <c r="C39" s="47"/>
      <c r="D39" s="47"/>
      <c r="E39" s="47"/>
    </row>
    <row r="40" spans="1:5" x14ac:dyDescent="0.25">
      <c r="A40" s="47"/>
      <c r="B40" s="47"/>
      <c r="C40" s="47"/>
      <c r="D40" s="47"/>
      <c r="E40" s="47"/>
    </row>
  </sheetData>
  <mergeCells count="12">
    <mergeCell ref="A35:C35"/>
    <mergeCell ref="A34:C34"/>
    <mergeCell ref="A37:E40"/>
    <mergeCell ref="A3:E3"/>
    <mergeCell ref="A2:E2"/>
    <mergeCell ref="A16:E16"/>
    <mergeCell ref="A5:E5"/>
    <mergeCell ref="A7:E7"/>
    <mergeCell ref="A4:E4"/>
    <mergeCell ref="A6:E6"/>
    <mergeCell ref="A8:E8"/>
    <mergeCell ref="A13:C13"/>
  </mergeCells>
  <pageMargins left="0.7" right="0.7" top="0.75" bottom="0.75" header="0.3" footer="0.3"/>
  <ignoredErrors>
    <ignoredError sqref="D3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2E1DABB-71B5-41A9-9565-64542CED9378}">
          <x14:formula1>
            <xm:f>List!$B$2:$B$5</xm:f>
          </x14:formula1>
          <xm:sqref>B18:B33</xm:sqref>
        </x14:dataValidation>
        <x14:dataValidation type="list" allowBlank="1" showInputMessage="1" showErrorMessage="1" xr:uid="{6A3630D6-9812-4090-9DC0-F7D1E134E753}">
          <x14:formula1>
            <xm:f>List!$C$2:$C$5</xm:f>
          </x14:formula1>
          <xm:sqref>C10:C12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5722-5C80-473D-8330-169F00BABE0B}">
  <dimension ref="A2:D30"/>
  <sheetViews>
    <sheetView zoomScaleNormal="100" workbookViewId="0"/>
  </sheetViews>
  <sheetFormatPr defaultRowHeight="15" x14ac:dyDescent="0.25"/>
  <cols>
    <col min="1" max="1" width="59.28515625" customWidth="1"/>
    <col min="2" max="2" width="11.5703125" customWidth="1"/>
    <col min="3" max="3" width="14.42578125" customWidth="1"/>
    <col min="4" max="4" width="14.5703125" style="29" customWidth="1"/>
  </cols>
  <sheetData>
    <row r="2" spans="1:4" ht="18.75" x14ac:dyDescent="0.3">
      <c r="A2" s="49" t="s">
        <v>64</v>
      </c>
      <c r="B2" s="49"/>
      <c r="C2" s="49"/>
      <c r="D2" s="49"/>
    </row>
    <row r="3" spans="1:4" x14ac:dyDescent="0.25">
      <c r="A3" s="59" t="s">
        <v>1</v>
      </c>
      <c r="B3" s="60"/>
      <c r="C3" s="60"/>
      <c r="D3" s="60"/>
    </row>
    <row r="4" spans="1:4" ht="75" x14ac:dyDescent="0.25">
      <c r="A4" s="19" t="s">
        <v>2</v>
      </c>
      <c r="B4" s="20" t="s">
        <v>3</v>
      </c>
      <c r="C4" s="20" t="s">
        <v>4</v>
      </c>
      <c r="D4" s="34" t="s">
        <v>5</v>
      </c>
    </row>
    <row r="5" spans="1:4" ht="15.75" thickBot="1" x14ac:dyDescent="0.3">
      <c r="A5" s="23" t="s">
        <v>6</v>
      </c>
      <c r="B5" s="24"/>
      <c r="C5" s="24"/>
      <c r="D5" s="31">
        <f>B5*C5/60</f>
        <v>0</v>
      </c>
    </row>
    <row r="6" spans="1:4" ht="15.75" thickBot="1" x14ac:dyDescent="0.3">
      <c r="A6" s="23" t="s">
        <v>8</v>
      </c>
      <c r="B6" s="27"/>
      <c r="C6" s="27"/>
      <c r="D6" s="31">
        <f>(B6*C6/60)/(2)</f>
        <v>0</v>
      </c>
    </row>
    <row r="7" spans="1:4" ht="15.75" thickBot="1" x14ac:dyDescent="0.3">
      <c r="A7" s="23" t="s">
        <v>10</v>
      </c>
      <c r="B7" s="27"/>
      <c r="C7" s="27"/>
      <c r="D7" s="31">
        <f>(B7*C7/60)/(4)</f>
        <v>0</v>
      </c>
    </row>
    <row r="8" spans="1:4" x14ac:dyDescent="0.25">
      <c r="A8" s="62" t="s">
        <v>12</v>
      </c>
      <c r="B8" s="63"/>
      <c r="C8" s="64"/>
      <c r="D8" s="18">
        <f>SUM(D5:D7)</f>
        <v>0</v>
      </c>
    </row>
    <row r="9" spans="1:4" x14ac:dyDescent="0.25">
      <c r="A9" s="29"/>
      <c r="B9" s="29"/>
      <c r="C9" s="29"/>
    </row>
    <row r="10" spans="1:4" x14ac:dyDescent="0.25">
      <c r="A10" s="8"/>
      <c r="B10" s="8"/>
      <c r="C10" s="8"/>
      <c r="D10" s="32"/>
    </row>
    <row r="11" spans="1:4" x14ac:dyDescent="0.25">
      <c r="A11" s="50" t="s">
        <v>13</v>
      </c>
      <c r="B11" s="51"/>
      <c r="C11" s="51"/>
      <c r="D11" s="51"/>
    </row>
    <row r="12" spans="1:4" ht="75" x14ac:dyDescent="0.25">
      <c r="A12" s="19" t="s">
        <v>2</v>
      </c>
      <c r="B12" s="20" t="s">
        <v>14</v>
      </c>
      <c r="C12" s="20" t="s">
        <v>15</v>
      </c>
      <c r="D12" s="34" t="s">
        <v>16</v>
      </c>
    </row>
    <row r="13" spans="1:4" ht="15.75" thickBot="1" x14ac:dyDescent="0.3">
      <c r="A13" s="22" t="s">
        <v>17</v>
      </c>
      <c r="B13" s="23"/>
      <c r="C13" s="24"/>
      <c r="D13" s="31" t="str" cm="1">
        <f t="array" ref="D13">IF(
  B13 = "",
  "",
  _xlfn.IFS(
    B13 = "N/A", " ", B13 = "Weekly", C13,
    B13 = "Biweekly", C13 / 2,
    B13 = "Monthly", C13 / 4
  )
)</f>
        <v/>
      </c>
    </row>
    <row r="14" spans="1:4" ht="15.75" thickBot="1" x14ac:dyDescent="0.3">
      <c r="A14" s="25" t="s">
        <v>20</v>
      </c>
      <c r="B14" s="26"/>
      <c r="C14" s="27"/>
      <c r="D14" s="31" t="str" cm="1">
        <f t="array" ref="D14">IF(
  B14 = "",
  "",
  _xlfn.IFS(
    B14 = "N/A", " ", B14 = "Weekly", C14,
    B14 = "Biweekly", C14 / 2,
    B14 = "Monthly", C14 / 4
  )
)</f>
        <v/>
      </c>
    </row>
    <row r="15" spans="1:4" ht="15.75" thickBot="1" x14ac:dyDescent="0.3">
      <c r="A15" s="25" t="s">
        <v>22</v>
      </c>
      <c r="B15" s="26"/>
      <c r="C15" s="27"/>
      <c r="D15" s="31" t="str" cm="1">
        <f t="array" ref="D15">IF(
  B15 = "",
  "",
  _xlfn.IFS(
    B15 = "N/A", " ", B15 = "Weekly", C15,
    B15 = "Biweekly", C15 / 2,
    B15 = "Monthly", C15 / 4
  )
)</f>
        <v/>
      </c>
    </row>
    <row r="16" spans="1:4" ht="15.75" thickBot="1" x14ac:dyDescent="0.3">
      <c r="A16" s="25" t="s">
        <v>25</v>
      </c>
      <c r="B16" s="26"/>
      <c r="C16" s="27"/>
      <c r="D16" s="31" t="str" cm="1">
        <f t="array" ref="D16">IF(
  B16 = "",
  "",
  _xlfn.IFS(
    B16 = "N/A", " ", B16 = "Weekly", C16,
    B16 = "Biweekly", C16 / 2,
    B16 = "Monthly", C16 / 4
  )
)</f>
        <v/>
      </c>
    </row>
    <row r="17" spans="1:4" ht="15.75" thickBot="1" x14ac:dyDescent="0.3">
      <c r="A17" s="25" t="s">
        <v>27</v>
      </c>
      <c r="B17" s="26"/>
      <c r="C17" s="27"/>
      <c r="D17" s="31" t="str" cm="1">
        <f t="array" ref="D17">IF(
  B17 = "",
  "",
  _xlfn.IFS(
    B17 = "N/A", " ", B17 = "Weekly", C17,
    B17 = "Biweekly", C17 / 2,
    B17 = "Monthly", C17 / 4
  )
)</f>
        <v/>
      </c>
    </row>
    <row r="18" spans="1:4" ht="15.75" thickBot="1" x14ac:dyDescent="0.3">
      <c r="A18" s="25" t="s">
        <v>30</v>
      </c>
      <c r="B18" s="26"/>
      <c r="C18" s="27"/>
      <c r="D18" s="31" t="str" cm="1">
        <f t="array" ref="D18">IF(
  B18 = "",
  "",
  _xlfn.IFS(
    B18 = "N/A", " ", B18 = "Weekly", C18,
    B18 = "Biweekly", C18 / 2,
    B18 = "Monthly", C18 / 4
  )
)</f>
        <v/>
      </c>
    </row>
    <row r="19" spans="1:4" ht="15.75" thickBot="1" x14ac:dyDescent="0.3">
      <c r="A19" s="25" t="s">
        <v>32</v>
      </c>
      <c r="B19" s="26"/>
      <c r="C19" s="27"/>
      <c r="D19" s="31" t="str" cm="1">
        <f t="array" ref="D19">IF(
  B19 = "",
  "",
  _xlfn.IFS(
    B19 = "N/A", " ", B19 = "Weekly", C19,
    B19 = "Biweekly", C19 / 2,
    B19 = "Monthly", C19 / 4
  )
)</f>
        <v/>
      </c>
    </row>
    <row r="20" spans="1:4" ht="15.75" thickBot="1" x14ac:dyDescent="0.3">
      <c r="A20" s="25" t="s">
        <v>34</v>
      </c>
      <c r="B20" s="26"/>
      <c r="C20" s="27"/>
      <c r="D20" s="31" t="str" cm="1">
        <f t="array" ref="D20">IF(
  B20 = "",
  "",
  _xlfn.IFS(
    B20 = "N/A", " ", B20 = "Weekly", C20,
    B20 = "Biweekly", C20 / 2,
    B20 = "Monthly", C20 / 4
  )
)</f>
        <v/>
      </c>
    </row>
    <row r="21" spans="1:4" ht="15.75" thickBot="1" x14ac:dyDescent="0.3">
      <c r="A21" s="25" t="s">
        <v>36</v>
      </c>
      <c r="B21" s="26"/>
      <c r="C21" s="27"/>
      <c r="D21" s="31" t="str" cm="1">
        <f t="array" ref="D21">IF(
  B21 = "",
  "",
  _xlfn.IFS(
    B21 = "N/A", " ", B21 = "Weekly", C21,
    B21 = "Biweekly", C21 / 2,
    B21 = "Monthly", C21 / 4
  )
)</f>
        <v/>
      </c>
    </row>
    <row r="22" spans="1:4" ht="15.75" thickBot="1" x14ac:dyDescent="0.3">
      <c r="A22" s="25" t="s">
        <v>38</v>
      </c>
      <c r="B22" s="26"/>
      <c r="C22" s="27"/>
      <c r="D22" s="31" t="str" cm="1">
        <f t="array" ref="D22">IF(
  B22 = "",
  "",
  _xlfn.IFS(
    B22 = "N/A", " ", B22 = "Weekly", C22,
    B22 = "Biweekly", C22 / 2,
    B22 = "Monthly", C22 / 4
  )
)</f>
        <v/>
      </c>
    </row>
    <row r="23" spans="1:4" ht="15.75" thickBot="1" x14ac:dyDescent="0.3">
      <c r="A23" s="25" t="s">
        <v>40</v>
      </c>
      <c r="B23" s="26"/>
      <c r="C23" s="27"/>
      <c r="D23" s="31" t="str" cm="1">
        <f t="array" ref="D23">IF(
  B23 = "",
  "",
  _xlfn.IFS(
    B23 = "N/A", " ", B23 = "Weekly", C23,
    B23 = "Biweekly", C23 / 2,
    B23 = "Monthly", C23 / 4
  )
)</f>
        <v/>
      </c>
    </row>
    <row r="24" spans="1:4" ht="15.75" thickBot="1" x14ac:dyDescent="0.3">
      <c r="A24" s="25" t="s">
        <v>42</v>
      </c>
      <c r="B24" s="26"/>
      <c r="C24" s="27"/>
      <c r="D24" s="31" t="str" cm="1">
        <f t="array" ref="D24">IF(
  B24 = "",
  "",
  _xlfn.IFS(
    B24 = "N/A", " ", B24 = "Weekly", C24,
    B24 = "Biweekly", C24 / 2,
    B24 = "Monthly", C24 / 4
  )
)</f>
        <v/>
      </c>
    </row>
    <row r="25" spans="1:4" ht="15.75" thickBot="1" x14ac:dyDescent="0.3">
      <c r="A25" s="25" t="s">
        <v>44</v>
      </c>
      <c r="B25" s="26"/>
      <c r="C25" s="27"/>
      <c r="D25" s="31" t="str" cm="1">
        <f t="array" ref="D25">IF(
  B25 = "",
  "",
  _xlfn.IFS(
    B25 = "N/A", " ", B25 = "Weekly", C25,
    B25 = "Biweekly", C25 / 2,
    B25 = "Monthly", C25 / 4
  )
)</f>
        <v/>
      </c>
    </row>
    <row r="26" spans="1:4" ht="15.75" thickBot="1" x14ac:dyDescent="0.3">
      <c r="A26" s="25" t="s">
        <v>67</v>
      </c>
      <c r="B26" s="26"/>
      <c r="C26" s="27"/>
      <c r="D26" s="31" t="str" cm="1">
        <f t="array" ref="D26">IF(
  B26 = "",
  "",
  _xlfn.IFS(
    B26 = "N/A", " ", B26 = "Weekly", C26,
    B26 = "Biweekly", C26 / 2,
    B26 = "Monthly", C26 / 4
  )
)</f>
        <v/>
      </c>
    </row>
    <row r="27" spans="1:4" ht="15.75" thickBot="1" x14ac:dyDescent="0.3">
      <c r="A27" s="25" t="s">
        <v>46</v>
      </c>
      <c r="B27" s="26"/>
      <c r="C27" s="27"/>
      <c r="D27" s="31" t="str" cm="1">
        <f t="array" ref="D27">IF(
  B27 = "",
  "",
  _xlfn.IFS(
    B27 = "N/A", " ", B27 = "Weekly", C28,
    B27 = "Biweekly", C28 / 2,
    B27 = "Monthly", C28 / 4
  )
)</f>
        <v/>
      </c>
    </row>
    <row r="28" spans="1:4" ht="15.75" thickBot="1" x14ac:dyDescent="0.3">
      <c r="A28" s="25" t="s">
        <v>46</v>
      </c>
      <c r="B28" s="26"/>
      <c r="C28" s="27"/>
      <c r="D28" s="31" t="str" cm="1">
        <f t="array" ref="D28">IF(
  B28 = "",
  "",
  _xlfn.IFS(
    B28 = "N/A", " ", B28 = "Weekly", C29,
    B28 = "Biweekly", C29 / 2,
    B28 = "Monthly", C29 / 4
  )
)</f>
        <v/>
      </c>
    </row>
    <row r="29" spans="1:4" x14ac:dyDescent="0.25">
      <c r="A29" s="44" t="s">
        <v>47</v>
      </c>
      <c r="B29" s="45"/>
      <c r="C29" s="46"/>
      <c r="D29" s="35">
        <f>SUM(D13:D28)</f>
        <v>0</v>
      </c>
    </row>
    <row r="30" spans="1:4" ht="15.75" thickBot="1" x14ac:dyDescent="0.3">
      <c r="A30" s="65" t="s">
        <v>48</v>
      </c>
      <c r="B30" s="65"/>
      <c r="C30" s="65"/>
      <c r="D30" s="36">
        <f>(D8+D29)</f>
        <v>0</v>
      </c>
    </row>
  </sheetData>
  <sheetProtection sheet="1" objects="1" scenarios="1"/>
  <mergeCells count="6">
    <mergeCell ref="A30:C30"/>
    <mergeCell ref="A2:D2"/>
    <mergeCell ref="A3:D3"/>
    <mergeCell ref="A8:C8"/>
    <mergeCell ref="A11:D11"/>
    <mergeCell ref="A29:C2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AABDB11-78D3-4E50-95B2-F9DB349487D4}">
          <x14:formula1>
            <xm:f>List!$C$2:$C$5</xm:f>
          </x14:formula1>
          <xm:sqref>C5:C7</xm:sqref>
        </x14:dataValidation>
        <x14:dataValidation type="list" allowBlank="1" showInputMessage="1" showErrorMessage="1" xr:uid="{5136FCC6-A563-4E63-A1FB-C24F6F6937E5}">
          <x14:formula1>
            <xm:f>List!$B$2:$B$5</xm:f>
          </x14:formula1>
          <xm:sqref>B13:B28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0774-75CB-4F6B-AD95-9C1A0289E114}">
  <dimension ref="A1:B29"/>
  <sheetViews>
    <sheetView workbookViewId="0">
      <selection sqref="A1:B1"/>
    </sheetView>
  </sheetViews>
  <sheetFormatPr defaultRowHeight="15" x14ac:dyDescent="0.25"/>
  <cols>
    <col min="1" max="1" width="59" bestFit="1" customWidth="1"/>
  </cols>
  <sheetData>
    <row r="1" spans="1:2" ht="15.75" x14ac:dyDescent="0.25">
      <c r="A1" s="68" t="s">
        <v>0</v>
      </c>
      <c r="B1" s="68"/>
    </row>
    <row r="2" spans="1:2" x14ac:dyDescent="0.25">
      <c r="A2" s="4" t="s">
        <v>50</v>
      </c>
      <c r="B2" s="3"/>
    </row>
    <row r="3" spans="1:2" x14ac:dyDescent="0.25">
      <c r="A3" s="6" t="s">
        <v>51</v>
      </c>
      <c r="B3" s="5"/>
    </row>
    <row r="4" spans="1:2" x14ac:dyDescent="0.25">
      <c r="A4" s="4" t="s">
        <v>52</v>
      </c>
      <c r="B4" s="3"/>
    </row>
    <row r="5" spans="1:2" x14ac:dyDescent="0.25">
      <c r="A5" s="2" t="s">
        <v>51</v>
      </c>
      <c r="B5" s="7"/>
    </row>
    <row r="6" spans="1:2" x14ac:dyDescent="0.25">
      <c r="A6" s="4" t="s">
        <v>53</v>
      </c>
      <c r="B6" s="3"/>
    </row>
    <row r="7" spans="1:2" x14ac:dyDescent="0.25">
      <c r="A7" s="6" t="s">
        <v>51</v>
      </c>
      <c r="B7" s="5"/>
    </row>
    <row r="8" spans="1:2" x14ac:dyDescent="0.25">
      <c r="A8" s="9" t="s">
        <v>54</v>
      </c>
      <c r="B8" s="10">
        <f>(B2*B3)+(B4*B5)/2+(B6*B7)/4</f>
        <v>0</v>
      </c>
    </row>
    <row r="9" spans="1:2" x14ac:dyDescent="0.25">
      <c r="A9" s="4" t="s">
        <v>55</v>
      </c>
      <c r="B9" s="3"/>
    </row>
    <row r="10" spans="1:2" x14ac:dyDescent="0.25">
      <c r="A10" s="2" t="s">
        <v>51</v>
      </c>
      <c r="B10" s="16"/>
    </row>
    <row r="11" spans="1:2" x14ac:dyDescent="0.25">
      <c r="A11" s="15" t="s">
        <v>56</v>
      </c>
      <c r="B11" s="17">
        <f>B9*B10</f>
        <v>0</v>
      </c>
    </row>
    <row r="12" spans="1:2" ht="44.1" customHeight="1" x14ac:dyDescent="0.25">
      <c r="A12" s="66" t="s">
        <v>57</v>
      </c>
      <c r="B12" s="67"/>
    </row>
    <row r="13" spans="1:2" x14ac:dyDescent="0.25">
      <c r="A13" s="2" t="s">
        <v>17</v>
      </c>
      <c r="B13" s="7"/>
    </row>
    <row r="14" spans="1:2" x14ac:dyDescent="0.25">
      <c r="A14" s="2" t="s">
        <v>22</v>
      </c>
      <c r="B14" s="7"/>
    </row>
    <row r="15" spans="1:2" x14ac:dyDescent="0.25">
      <c r="A15" s="2" t="s">
        <v>25</v>
      </c>
      <c r="B15" s="7"/>
    </row>
    <row r="16" spans="1:2" x14ac:dyDescent="0.25">
      <c r="A16" s="2" t="s">
        <v>27</v>
      </c>
      <c r="B16" s="7"/>
    </row>
    <row r="17" spans="1:2" x14ac:dyDescent="0.25">
      <c r="A17" s="2" t="s">
        <v>30</v>
      </c>
      <c r="B17" s="7"/>
    </row>
    <row r="18" spans="1:2" x14ac:dyDescent="0.25">
      <c r="A18" s="2" t="s">
        <v>32</v>
      </c>
      <c r="B18" s="7"/>
    </row>
    <row r="19" spans="1:2" x14ac:dyDescent="0.25">
      <c r="A19" s="2" t="s">
        <v>34</v>
      </c>
      <c r="B19" s="7"/>
    </row>
    <row r="20" spans="1:2" x14ac:dyDescent="0.25">
      <c r="A20" s="2" t="s">
        <v>36</v>
      </c>
      <c r="B20" s="7"/>
    </row>
    <row r="21" spans="1:2" x14ac:dyDescent="0.25">
      <c r="A21" s="2" t="s">
        <v>58</v>
      </c>
      <c r="B21" s="7"/>
    </row>
    <row r="22" spans="1:2" x14ac:dyDescent="0.25">
      <c r="A22" s="2" t="s">
        <v>40</v>
      </c>
      <c r="B22" s="7"/>
    </row>
    <row r="23" spans="1:2" x14ac:dyDescent="0.25">
      <c r="A23" s="2" t="s">
        <v>42</v>
      </c>
      <c r="B23" s="7"/>
    </row>
    <row r="24" spans="1:2" x14ac:dyDescent="0.25">
      <c r="A24" s="2" t="s">
        <v>59</v>
      </c>
      <c r="B24" s="7"/>
    </row>
    <row r="25" spans="1:2" x14ac:dyDescent="0.25">
      <c r="A25" s="2" t="s">
        <v>46</v>
      </c>
      <c r="B25" s="7"/>
    </row>
    <row r="26" spans="1:2" x14ac:dyDescent="0.25">
      <c r="A26" s="2" t="s">
        <v>46</v>
      </c>
      <c r="B26" s="7"/>
    </row>
    <row r="27" spans="1:2" x14ac:dyDescent="0.25">
      <c r="A27" s="2" t="s">
        <v>46</v>
      </c>
      <c r="B27" s="7"/>
    </row>
    <row r="28" spans="1:2" x14ac:dyDescent="0.25">
      <c r="A28" s="13" t="s">
        <v>60</v>
      </c>
      <c r="B28" s="14">
        <f>SUM(B13:B27)</f>
        <v>0</v>
      </c>
    </row>
    <row r="29" spans="1:2" x14ac:dyDescent="0.25">
      <c r="A29" s="11" t="s">
        <v>61</v>
      </c>
      <c r="B29" s="12">
        <f>B28+B11+B8</f>
        <v>0</v>
      </c>
    </row>
  </sheetData>
  <mergeCells count="2">
    <mergeCell ref="A12:B12"/>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E165-7A3B-4362-9E8B-A3D0C3F20BC0}">
  <dimension ref="B2:C5"/>
  <sheetViews>
    <sheetView workbookViewId="0"/>
  </sheetViews>
  <sheetFormatPr defaultRowHeight="15" x14ac:dyDescent="0.25"/>
  <sheetData>
    <row r="2" spans="2:3" x14ac:dyDescent="0.25">
      <c r="B2" t="s">
        <v>18</v>
      </c>
      <c r="C2">
        <v>15</v>
      </c>
    </row>
    <row r="3" spans="2:3" x14ac:dyDescent="0.25">
      <c r="B3" t="s">
        <v>62</v>
      </c>
      <c r="C3">
        <v>30</v>
      </c>
    </row>
    <row r="4" spans="2:3" x14ac:dyDescent="0.25">
      <c r="B4" t="s">
        <v>28</v>
      </c>
      <c r="C4">
        <v>45</v>
      </c>
    </row>
    <row r="5" spans="2:3" x14ac:dyDescent="0.25">
      <c r="B5" t="s">
        <v>23</v>
      </c>
      <c r="C5">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5DD5513ECB3D4ABE583A76F58F31DA" ma:contentTypeVersion="7" ma:contentTypeDescription="Create a new document." ma:contentTypeScope="" ma:versionID="9ad2e01c24f97824ecc71917cc561f99">
  <xsd:schema xmlns:xsd="http://www.w3.org/2001/XMLSchema" xmlns:xs="http://www.w3.org/2001/XMLSchema" xmlns:p="http://schemas.microsoft.com/office/2006/metadata/properties" xmlns:ns2="6e0c3700-0a96-427f-ad74-1c261372d040" xmlns:ns3="1b79075b-ae78-4e19-83b6-8b77291216f9" targetNamespace="http://schemas.microsoft.com/office/2006/metadata/properties" ma:root="true" ma:fieldsID="8da5464b01049e07fca1419845ca3569" ns2:_="" ns3:_="">
    <xsd:import namespace="6e0c3700-0a96-427f-ad74-1c261372d040"/>
    <xsd:import namespace="1b79075b-ae78-4e19-83b6-8b77291216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c3700-0a96-427f-ad74-1c261372d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79075b-ae78-4e19-83b6-8b77291216f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93EBA7-D9A6-4727-860C-B7B7C352E62E}">
  <ds:schemaRefs>
    <ds:schemaRef ds:uri="http://schemas.microsoft.com/sharepoint/v3/contenttype/forms"/>
  </ds:schemaRefs>
</ds:datastoreItem>
</file>

<file path=customXml/itemProps2.xml><?xml version="1.0" encoding="utf-8"?>
<ds:datastoreItem xmlns:ds="http://schemas.openxmlformats.org/officeDocument/2006/customXml" ds:itemID="{84202101-9095-46B8-B149-4164372E9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c3700-0a96-427f-ad74-1c261372d040"/>
    <ds:schemaRef ds:uri="1b79075b-ae78-4e19-83b6-8b77291216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1CF97E-52E1-407D-AE23-F9818FAAD7F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Workload Capacity Calculator</vt:lpstr>
      <vt:lpstr>Caseload Capacity Calculator v1</vt:lpstr>
      <vt:lpstr>List</vt:lpstr>
    </vt:vector>
  </TitlesOfParts>
  <Manager/>
  <Company>International Rescue Committee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Farmer</dc:creator>
  <cp:keywords/>
  <dc:description/>
  <cp:lastModifiedBy>Puja Shah</cp:lastModifiedBy>
  <cp:revision/>
  <dcterms:created xsi:type="dcterms:W3CDTF">2024-09-18T14:02:05Z</dcterms:created>
  <dcterms:modified xsi:type="dcterms:W3CDTF">2025-07-10T13:43:43Z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0x010100FC5DD5513ECB3D4ABE583A76F58F31DA</vt:lpwstr>
  </property>
</Properties>
</file>